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JEČACI" sheetId="1" r:id="rId1"/>
    <sheet name="DJEVOJČICE" sheetId="2" r:id="rId2"/>
  </sheets>
  <definedNames/>
  <calcPr fullCalcOnLoad="1"/>
</workbook>
</file>

<file path=xl/sharedStrings.xml><?xml version="1.0" encoding="utf-8"?>
<sst xmlns="http://schemas.openxmlformats.org/spreadsheetml/2006/main" count="79" uniqueCount="46">
  <si>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</si>
  <si>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</si>
  <si>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</si>
  <si>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</si>
  <si>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</si>
  <si>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</si>
  <si>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</si>
  <si>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</si>
  <si>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</si>
  <si>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</si>
  <si>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</si>
  <si>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</si>
  <si>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</si>
  <si>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</si>
  <si>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</si>
  <si>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Ocjena</t>
  </si>
  <si>
    <t>IME</t>
  </si>
  <si>
    <t>PREZIME</t>
  </si>
  <si>
    <t>Taping 
rukom</t>
  </si>
  <si>
    <t>Skok u 
dalj</t>
  </si>
  <si>
    <t>Pretklon 
raznožno</t>
  </si>
  <si>
    <t>Poligon 
natraške</t>
  </si>
  <si>
    <t xml:space="preserve">Podizanje 
trupa </t>
  </si>
  <si>
    <t>Red. 
br.</t>
  </si>
  <si>
    <t>Izdržaj u 
visu 
zgibom</t>
  </si>
  <si>
    <t xml:space="preserve"> </t>
  </si>
  <si>
    <r>
      <rPr>
        <b/>
        <sz val="12"/>
        <color indexed="8"/>
        <rFont val="Arial"/>
        <family val="2"/>
      </rPr>
      <t>PROSJEČNA OCJENA
 MOTORIČKIH 
SPOSOBNOSTI</t>
    </r>
    <r>
      <rPr>
        <sz val="12"/>
        <color indexed="8"/>
        <rFont val="Arial"/>
        <family val="2"/>
      </rPr>
      <t xml:space="preserve"> </t>
    </r>
  </si>
  <si>
    <r>
      <rPr>
        <b/>
        <sz val="11"/>
        <color indexed="9"/>
        <rFont val="Arial"/>
        <family val="2"/>
      </rPr>
      <t>PROSJEČNA OCJENA
 MOTORIČKIH 
SPOSOBNOSTI</t>
    </r>
    <r>
      <rPr>
        <sz val="11"/>
        <color indexed="9"/>
        <rFont val="Arial"/>
        <family val="2"/>
      </rPr>
      <t xml:space="preserve"> </t>
    </r>
  </si>
  <si>
    <t>PROSJEK DJEČAKA</t>
  </si>
  <si>
    <t>PROSJEK DJEVOJČICA</t>
  </si>
  <si>
    <t>Taping 
rukom*</t>
  </si>
  <si>
    <t>Skok u 
dalj*</t>
  </si>
  <si>
    <t>Pretklon 
raznožno*</t>
  </si>
  <si>
    <t>Poligon 
natraške*</t>
  </si>
  <si>
    <t>Izdržaj u 
visu 
zgibom*</t>
  </si>
  <si>
    <t xml:space="preserve">Podizanje 
trupa* </t>
  </si>
  <si>
    <r>
      <t xml:space="preserve">* </t>
    </r>
    <r>
      <rPr>
        <b/>
        <sz val="12"/>
        <color indexed="8"/>
        <rFont val="Arial"/>
        <family val="2"/>
      </rPr>
      <t xml:space="preserve">Kod </t>
    </r>
    <r>
      <rPr>
        <b/>
        <sz val="12"/>
        <color indexed="10"/>
        <rFont val="Arial"/>
        <family val="2"/>
      </rPr>
      <t>tapinga rukom</t>
    </r>
    <r>
      <rPr>
        <b/>
        <sz val="12"/>
        <color indexed="8"/>
        <rFont val="Arial"/>
        <family val="2"/>
      </rPr>
      <t xml:space="preserve"> se upisuje broj dvostrukih dodira po ploči</t>
    </r>
  </si>
  <si>
    <r>
      <t xml:space="preserve">   Kod </t>
    </r>
    <r>
      <rPr>
        <b/>
        <sz val="12"/>
        <color indexed="10"/>
        <rFont val="Arial"/>
        <family val="2"/>
      </rPr>
      <t>skoka u dalj</t>
    </r>
    <r>
      <rPr>
        <b/>
        <sz val="12"/>
        <color indexed="8"/>
        <rFont val="Arial"/>
        <family val="2"/>
      </rPr>
      <t xml:space="preserve"> se upisuje najduži skok u cm</t>
    </r>
  </si>
  <si>
    <r>
      <t xml:space="preserve">   Kod </t>
    </r>
    <r>
      <rPr>
        <b/>
        <sz val="12"/>
        <color indexed="10"/>
        <rFont val="Arial"/>
        <family val="2"/>
      </rPr>
      <t xml:space="preserve">pretklona raznožno </t>
    </r>
    <r>
      <rPr>
        <b/>
        <sz val="12"/>
        <color indexed="8"/>
        <rFont val="Arial"/>
        <family val="2"/>
      </rPr>
      <t>se upisuje maksimalna dužina dohvata u cm</t>
    </r>
  </si>
  <si>
    <r>
      <t xml:space="preserve">   Kod </t>
    </r>
    <r>
      <rPr>
        <b/>
        <sz val="12"/>
        <color indexed="10"/>
        <rFont val="Arial"/>
        <family val="2"/>
      </rPr>
      <t>poligona natraške</t>
    </r>
    <r>
      <rPr>
        <b/>
        <sz val="12"/>
        <color indexed="8"/>
        <rFont val="Arial"/>
        <family val="2"/>
      </rPr>
      <t xml:space="preserve">  se upisuje vrijeme u sekundama i desetinkama sekunde</t>
    </r>
  </si>
  <si>
    <r>
      <t xml:space="preserve">   Kod </t>
    </r>
    <r>
      <rPr>
        <b/>
        <sz val="12"/>
        <color indexed="10"/>
        <rFont val="Arial"/>
        <family val="2"/>
      </rPr>
      <t>izdržaja u visu zgibom</t>
    </r>
    <r>
      <rPr>
        <b/>
        <sz val="12"/>
        <color indexed="8"/>
        <rFont val="Arial"/>
        <family val="2"/>
      </rPr>
      <t xml:space="preserve"> se upisuje vrijeme u sekundama</t>
    </r>
  </si>
  <si>
    <r>
      <t xml:space="preserve">   Kod </t>
    </r>
    <r>
      <rPr>
        <b/>
        <sz val="12"/>
        <color indexed="10"/>
        <rFont val="Arial"/>
        <family val="2"/>
      </rPr>
      <t>podizanja trupa</t>
    </r>
    <r>
      <rPr>
        <b/>
        <sz val="12"/>
        <color indexed="8"/>
        <rFont val="Arial"/>
        <family val="2"/>
      </rPr>
      <t xml:space="preserve"> se upisuje broj pravilno izvedenih podizanja trupa</t>
    </r>
  </si>
  <si>
    <r>
      <t xml:space="preserve">   Kod</t>
    </r>
    <r>
      <rPr>
        <b/>
        <sz val="12"/>
        <color indexed="10"/>
        <rFont val="Arial"/>
        <family val="2"/>
      </rPr>
      <t xml:space="preserve"> skoka u dalj</t>
    </r>
    <r>
      <rPr>
        <b/>
        <sz val="12"/>
        <color indexed="8"/>
        <rFont val="Arial"/>
        <family val="2"/>
      </rPr>
      <t xml:space="preserve"> se upisuje najduži skok u cm</t>
    </r>
  </si>
  <si>
    <r>
      <t xml:space="preserve">   Kod </t>
    </r>
    <r>
      <rPr>
        <b/>
        <sz val="12"/>
        <color indexed="10"/>
        <rFont val="Arial"/>
        <family val="2"/>
      </rPr>
      <t>pretklona raznožno</t>
    </r>
    <r>
      <rPr>
        <b/>
        <sz val="12"/>
        <color indexed="8"/>
        <rFont val="Arial"/>
        <family val="2"/>
      </rPr>
      <t xml:space="preserve"> se upisuje maksimalna dužina dohvata u cm</t>
    </r>
  </si>
  <si>
    <r>
      <t xml:space="preserve">   Kod </t>
    </r>
    <r>
      <rPr>
        <b/>
        <sz val="12"/>
        <color indexed="10"/>
        <rFont val="Arial"/>
        <family val="2"/>
      </rPr>
      <t xml:space="preserve">podizanja trupa </t>
    </r>
    <r>
      <rPr>
        <b/>
        <sz val="12"/>
        <color indexed="8"/>
        <rFont val="Arial"/>
        <family val="2"/>
      </rPr>
      <t>se upisuje broj pravilno izvedenih podizanja trupa</t>
    </r>
  </si>
  <si>
    <r>
      <t xml:space="preserve">Kad upišete vrijednosti testa, žuto osjenčana polja su </t>
    </r>
    <r>
      <rPr>
        <b/>
        <sz val="12"/>
        <color indexed="8"/>
        <rFont val="Arial"/>
        <family val="2"/>
      </rPr>
      <t>loši rezultati,</t>
    </r>
    <r>
      <rPr>
        <sz val="12"/>
        <color indexed="8"/>
        <rFont val="Arial"/>
        <family val="2"/>
      </rPr>
      <t xml:space="preserve"> a crveno osjenčana polja su</t>
    </r>
    <r>
      <rPr>
        <b/>
        <sz val="12"/>
        <color indexed="8"/>
        <rFont val="Arial"/>
        <family val="2"/>
      </rPr>
      <t xml:space="preserve"> izvrsni rezultati</t>
    </r>
    <r>
      <rPr>
        <sz val="12"/>
        <color indexed="8"/>
        <rFont val="Arial"/>
        <family val="2"/>
      </rPr>
      <t>!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</si>
</sst>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8"/>
      <name val="Verdana"/>
      <family val="2"/>
    </font>
    <font>
      <b/>
      <sz val="1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/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57"/>
      </left>
      <right/>
      <top style="medium">
        <color indexed="57"/>
      </top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25"/>
      </left>
      <right style="medium">
        <color indexed="25"/>
      </right>
      <top style="medium">
        <color indexed="25"/>
      </top>
      <bottom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>
        <color indexed="62"/>
      </right>
      <top style="medium">
        <color indexed="62"/>
      </top>
      <bottom/>
    </border>
    <border>
      <left/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/>
      <right/>
      <top style="medium">
        <color indexed="57"/>
      </top>
      <bottom style="thin">
        <color indexed="57"/>
      </bottom>
    </border>
    <border>
      <left/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/>
      <right/>
      <top style="thin">
        <color indexed="57"/>
      </top>
      <bottom style="thin">
        <color indexed="5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4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0" fontId="3" fillId="36" borderId="18" xfId="0" applyFont="1" applyFill="1" applyBorder="1" applyAlignment="1">
      <alignment horizontal="center" vertical="center" wrapText="1"/>
    </xf>
    <xf numFmtId="2" fontId="2" fillId="36" borderId="17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 vertical="center"/>
    </xf>
    <xf numFmtId="2" fontId="2" fillId="34" borderId="22" xfId="0" applyNumberFormat="1" applyFont="1" applyFill="1" applyBorder="1" applyAlignment="1">
      <alignment horizontal="center" vertical="center"/>
    </xf>
    <xf numFmtId="2" fontId="2" fillId="37" borderId="23" xfId="0" applyNumberFormat="1" applyFont="1" applyFill="1" applyBorder="1" applyAlignment="1">
      <alignment horizontal="center" vertical="center"/>
    </xf>
    <xf numFmtId="2" fontId="2" fillId="35" borderId="20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2" fontId="2" fillId="36" borderId="20" xfId="0" applyNumberFormat="1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 wrapText="1"/>
    </xf>
    <xf numFmtId="2" fontId="2" fillId="39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2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3"/>
  <sheetViews>
    <sheetView tabSelected="1" zoomScale="80" zoomScaleNormal="80" zoomScalePageLayoutView="0" workbookViewId="0" topLeftCell="A10">
      <selection activeCell="E4" sqref="E4"/>
    </sheetView>
  </sheetViews>
  <sheetFormatPr defaultColWidth="9.140625" defaultRowHeight="15"/>
  <cols>
    <col min="1" max="1" width="5.57421875" style="0" customWidth="1"/>
    <col min="2" max="2" width="6.8515625" style="0" customWidth="1"/>
    <col min="3" max="3" width="15.57421875" style="0" customWidth="1"/>
    <col min="4" max="4" width="24.7109375" style="0" bestFit="1" customWidth="1"/>
    <col min="5" max="5" width="12.7109375" style="0" customWidth="1"/>
    <col min="6" max="6" width="10.140625" style="0" customWidth="1"/>
    <col min="7" max="7" width="11.421875" style="0" customWidth="1"/>
    <col min="8" max="8" width="9.7109375" style="0" customWidth="1"/>
    <col min="9" max="9" width="15.57421875" style="0" customWidth="1"/>
    <col min="10" max="10" width="9.7109375" style="0" customWidth="1"/>
    <col min="11" max="11" width="13.8515625" style="0" customWidth="1"/>
    <col min="12" max="12" width="10.7109375" style="0" customWidth="1"/>
    <col min="13" max="13" width="14.00390625" style="0" customWidth="1"/>
    <col min="14" max="14" width="10.421875" style="0" customWidth="1"/>
    <col min="15" max="15" width="14.28125" style="0" customWidth="1"/>
    <col min="16" max="16" width="11.28125" style="0" customWidth="1"/>
    <col min="17" max="17" width="24.00390625" style="0" bestFit="1" customWidth="1"/>
  </cols>
  <sheetData>
    <row r="2" ht="15.75" thickBot="1"/>
    <row r="3" spans="2:17" s="6" customFormat="1" ht="45" customHeight="1" thickBot="1">
      <c r="B3" s="4" t="s">
        <v>23</v>
      </c>
      <c r="C3" s="5" t="s">
        <v>16</v>
      </c>
      <c r="D3" s="5" t="s">
        <v>17</v>
      </c>
      <c r="E3" s="8" t="s">
        <v>18</v>
      </c>
      <c r="F3" s="10" t="s">
        <v>15</v>
      </c>
      <c r="G3" s="9" t="s">
        <v>19</v>
      </c>
      <c r="H3" s="10" t="s">
        <v>15</v>
      </c>
      <c r="I3" s="9" t="s">
        <v>20</v>
      </c>
      <c r="J3" s="10" t="s">
        <v>15</v>
      </c>
      <c r="K3" s="9" t="s">
        <v>21</v>
      </c>
      <c r="L3" s="10" t="s">
        <v>15</v>
      </c>
      <c r="M3" s="9" t="s">
        <v>24</v>
      </c>
      <c r="N3" s="10" t="s">
        <v>15</v>
      </c>
      <c r="O3" s="9" t="s">
        <v>22</v>
      </c>
      <c r="P3" s="10" t="s">
        <v>15</v>
      </c>
      <c r="Q3" s="28" t="s">
        <v>27</v>
      </c>
    </row>
    <row r="4" spans="2:17" ht="24.75" customHeight="1">
      <c r="B4" s="14" t="s">
        <v>0</v>
      </c>
      <c r="C4" s="32"/>
      <c r="D4" s="33"/>
      <c r="E4" s="34"/>
      <c r="F4" s="38">
        <f>IF(E4&lt;16,1,IF(E4&lt;20,2,IF(E4&lt;22,3,IF(E4&lt;24,4,IF(E4=24,5,IF(E4&gt;24,5))))))</f>
        <v>1</v>
      </c>
      <c r="G4" s="34"/>
      <c r="H4" s="38">
        <f>IF(G4&lt;130,1,IF(G4&lt;145,2,IF(G4&lt;160,3,IF(G4&lt;175,4,IF(G4=175,5,IF(G4&gt;175,5))))))</f>
        <v>1</v>
      </c>
      <c r="I4" s="34"/>
      <c r="J4" s="38">
        <f>IF(I4&lt;34,1,IF(I4&lt;39,2,IF(I4&lt;44,3,IF(I4&lt;49,4,IF(I4=49,5,IF(I4&gt;49,5))))))</f>
        <v>1</v>
      </c>
      <c r="K4" s="34"/>
      <c r="L4" s="38">
        <f>IF(K4&gt;28,1,IF(K4&gt;24.4,2,IF(K4&gt;22.4,3,IF(K4&gt;20.4,4,IF(K4=20.4,5,IF(K4&lt;20.4,5))))))</f>
        <v>5</v>
      </c>
      <c r="M4" s="34"/>
      <c r="N4" s="38">
        <f>IF(M4&lt;17,1,IF(M4&lt;28,2,IF(M4&lt;40,3,IF(M4&lt;52,4,IF(M4=52,5,IF(M4&gt;52,5))))))</f>
        <v>1</v>
      </c>
      <c r="O4" s="34"/>
      <c r="P4" s="38">
        <f>IF(O4&lt;23,1,IF(O4&lt;27,2,IF(O4&lt;32,3,IF(O4&lt;37,4,IF(O4=37,5,IF(O4&gt;37,5))))))</f>
        <v>1</v>
      </c>
      <c r="Q4" s="29">
        <f>AVERAGE(F4,H4,J4,L4,N4,P4)</f>
        <v>1.6666666666666667</v>
      </c>
    </row>
    <row r="5" spans="2:17" ht="24.75" customHeight="1">
      <c r="B5" s="14" t="s">
        <v>1</v>
      </c>
      <c r="C5" s="35"/>
      <c r="D5" s="36" t="s">
        <v>25</v>
      </c>
      <c r="E5" s="37"/>
      <c r="F5" s="38">
        <f aca="true" t="shared" si="0" ref="F5:F18">IF(E5&lt;16,1,IF(E5&lt;20,2,IF(E5&lt;22,3,IF(E5&lt;24,4,IF(E5=24,5,IF(E5&gt;24,5))))))</f>
        <v>1</v>
      </c>
      <c r="G5" s="37"/>
      <c r="H5" s="38">
        <f aca="true" t="shared" si="1" ref="H5:H18">IF(G5&lt;130,1,IF(G5&lt;145,2,IF(G5&lt;160,3,IF(G5&lt;175,4,IF(G5=175,5,IF(G5&gt;175,5))))))</f>
        <v>1</v>
      </c>
      <c r="I5" s="37"/>
      <c r="J5" s="38">
        <f aca="true" t="shared" si="2" ref="J5:J18">IF(I5&lt;34,1,IF(I5&lt;39,2,IF(I5&lt;44,3,IF(I5&lt;49,4,IF(I5=49,5,IF(I5&gt;49,5))))))</f>
        <v>1</v>
      </c>
      <c r="K5" s="37"/>
      <c r="L5" s="38">
        <f aca="true" t="shared" si="3" ref="L5:L18">IF(K5&gt;28,1,IF(K5&gt;24.4,2,IF(K5&gt;22.4,3,IF(K5&gt;20.4,4,IF(K5=20.4,5,IF(K5&lt;20.4,5))))))</f>
        <v>5</v>
      </c>
      <c r="M5" s="37"/>
      <c r="N5" s="38">
        <f aca="true" t="shared" si="4" ref="N5:N18">IF(M5&lt;17,1,IF(M5&lt;28,2,IF(M5&lt;40,3,IF(M5&lt;52,4,IF(M5=52,5,IF(M5&gt;52,5))))))</f>
        <v>1</v>
      </c>
      <c r="O5" s="37"/>
      <c r="P5" s="38">
        <f aca="true" t="shared" si="5" ref="P5:P18">IF(O5&lt;23,1,IF(O5&lt;27,2,IF(O5&lt;32,3,IF(O5&lt;37,4,IF(O5=37,5,IF(O5&gt;37,5))))))</f>
        <v>1</v>
      </c>
      <c r="Q5" s="29">
        <f>AVERAGE(F5,H5,J5,L5,N5,P5)</f>
        <v>1.6666666666666667</v>
      </c>
    </row>
    <row r="6" spans="2:17" ht="24.75" customHeight="1">
      <c r="B6" s="14" t="s">
        <v>2</v>
      </c>
      <c r="C6" s="35"/>
      <c r="D6" s="36"/>
      <c r="E6" s="37"/>
      <c r="F6" s="38">
        <f t="shared" si="0"/>
        <v>1</v>
      </c>
      <c r="G6" s="37"/>
      <c r="H6" s="38">
        <f t="shared" si="1"/>
        <v>1</v>
      </c>
      <c r="I6" s="37"/>
      <c r="J6" s="38">
        <f t="shared" si="2"/>
        <v>1</v>
      </c>
      <c r="K6" s="37"/>
      <c r="L6" s="38">
        <f t="shared" si="3"/>
        <v>5</v>
      </c>
      <c r="M6" s="37"/>
      <c r="N6" s="38">
        <f t="shared" si="4"/>
        <v>1</v>
      </c>
      <c r="O6" s="37"/>
      <c r="P6" s="38">
        <f t="shared" si="5"/>
        <v>1</v>
      </c>
      <c r="Q6" s="29">
        <f aca="true" t="shared" si="6" ref="Q6:Q18">AVERAGE(F6,H6,J6,L6,N6,P6)</f>
        <v>1.6666666666666667</v>
      </c>
    </row>
    <row r="7" spans="2:17" ht="24.75" customHeight="1">
      <c r="B7" s="14" t="s">
        <v>3</v>
      </c>
      <c r="C7" s="35"/>
      <c r="D7" s="36"/>
      <c r="E7" s="37"/>
      <c r="F7" s="38">
        <f t="shared" si="0"/>
        <v>1</v>
      </c>
      <c r="G7" s="37"/>
      <c r="H7" s="38">
        <f t="shared" si="1"/>
        <v>1</v>
      </c>
      <c r="I7" s="37"/>
      <c r="J7" s="38">
        <f t="shared" si="2"/>
        <v>1</v>
      </c>
      <c r="K7" s="37"/>
      <c r="L7" s="38">
        <f t="shared" si="3"/>
        <v>5</v>
      </c>
      <c r="M7" s="37"/>
      <c r="N7" s="38">
        <f t="shared" si="4"/>
        <v>1</v>
      </c>
      <c r="O7" s="37"/>
      <c r="P7" s="38">
        <f t="shared" si="5"/>
        <v>1</v>
      </c>
      <c r="Q7" s="29">
        <f t="shared" si="6"/>
        <v>1.6666666666666667</v>
      </c>
    </row>
    <row r="8" spans="2:17" ht="24.75" customHeight="1">
      <c r="B8" s="14" t="s">
        <v>4</v>
      </c>
      <c r="C8" s="35"/>
      <c r="D8" s="36"/>
      <c r="E8" s="37"/>
      <c r="F8" s="38">
        <f t="shared" si="0"/>
        <v>1</v>
      </c>
      <c r="G8" s="37"/>
      <c r="H8" s="38">
        <f t="shared" si="1"/>
        <v>1</v>
      </c>
      <c r="I8" s="37"/>
      <c r="J8" s="38">
        <f t="shared" si="2"/>
        <v>1</v>
      </c>
      <c r="K8" s="37"/>
      <c r="L8" s="38">
        <f t="shared" si="3"/>
        <v>5</v>
      </c>
      <c r="M8" s="37"/>
      <c r="N8" s="38">
        <f t="shared" si="4"/>
        <v>1</v>
      </c>
      <c r="O8" s="37"/>
      <c r="P8" s="38">
        <f t="shared" si="5"/>
        <v>1</v>
      </c>
      <c r="Q8" s="29">
        <f t="shared" si="6"/>
        <v>1.6666666666666667</v>
      </c>
    </row>
    <row r="9" spans="2:17" ht="24.75" customHeight="1">
      <c r="B9" s="14" t="s">
        <v>5</v>
      </c>
      <c r="C9" s="35"/>
      <c r="D9" s="36"/>
      <c r="E9" s="37"/>
      <c r="F9" s="38">
        <f t="shared" si="0"/>
        <v>1</v>
      </c>
      <c r="G9" s="37"/>
      <c r="H9" s="38">
        <f t="shared" si="1"/>
        <v>1</v>
      </c>
      <c r="I9" s="37"/>
      <c r="J9" s="38">
        <f t="shared" si="2"/>
        <v>1</v>
      </c>
      <c r="K9" s="37"/>
      <c r="L9" s="38">
        <f t="shared" si="3"/>
        <v>5</v>
      </c>
      <c r="M9" s="37"/>
      <c r="N9" s="38">
        <f t="shared" si="4"/>
        <v>1</v>
      </c>
      <c r="O9" s="37"/>
      <c r="P9" s="38">
        <f t="shared" si="5"/>
        <v>1</v>
      </c>
      <c r="Q9" s="29">
        <f t="shared" si="6"/>
        <v>1.6666666666666667</v>
      </c>
    </row>
    <row r="10" spans="2:17" ht="24.75" customHeight="1">
      <c r="B10" s="14" t="s">
        <v>6</v>
      </c>
      <c r="C10" s="35"/>
      <c r="D10" s="36"/>
      <c r="E10" s="37"/>
      <c r="F10" s="38">
        <f t="shared" si="0"/>
        <v>1</v>
      </c>
      <c r="G10" s="37"/>
      <c r="H10" s="38">
        <f t="shared" si="1"/>
        <v>1</v>
      </c>
      <c r="I10" s="37"/>
      <c r="J10" s="38">
        <f t="shared" si="2"/>
        <v>1</v>
      </c>
      <c r="K10" s="37"/>
      <c r="L10" s="38">
        <f t="shared" si="3"/>
        <v>5</v>
      </c>
      <c r="M10" s="37"/>
      <c r="N10" s="38">
        <f t="shared" si="4"/>
        <v>1</v>
      </c>
      <c r="O10" s="37"/>
      <c r="P10" s="38">
        <f t="shared" si="5"/>
        <v>1</v>
      </c>
      <c r="Q10" s="29">
        <f t="shared" si="6"/>
        <v>1.6666666666666667</v>
      </c>
    </row>
    <row r="11" spans="2:17" ht="24.75" customHeight="1">
      <c r="B11" s="14" t="s">
        <v>7</v>
      </c>
      <c r="C11" s="35"/>
      <c r="D11" s="36"/>
      <c r="E11" s="37"/>
      <c r="F11" s="38">
        <f t="shared" si="0"/>
        <v>1</v>
      </c>
      <c r="G11" s="37"/>
      <c r="H11" s="38">
        <f t="shared" si="1"/>
        <v>1</v>
      </c>
      <c r="I11" s="37"/>
      <c r="J11" s="38">
        <f t="shared" si="2"/>
        <v>1</v>
      </c>
      <c r="K11" s="37"/>
      <c r="L11" s="38">
        <f t="shared" si="3"/>
        <v>5</v>
      </c>
      <c r="M11" s="37"/>
      <c r="N11" s="38">
        <f t="shared" si="4"/>
        <v>1</v>
      </c>
      <c r="O11" s="37"/>
      <c r="P11" s="38">
        <f t="shared" si="5"/>
        <v>1</v>
      </c>
      <c r="Q11" s="29">
        <f t="shared" si="6"/>
        <v>1.6666666666666667</v>
      </c>
    </row>
    <row r="12" spans="2:17" ht="24.75" customHeight="1">
      <c r="B12" s="14" t="s">
        <v>8</v>
      </c>
      <c r="C12" s="35"/>
      <c r="D12" s="36"/>
      <c r="E12" s="37"/>
      <c r="F12" s="38">
        <f t="shared" si="0"/>
        <v>1</v>
      </c>
      <c r="G12" s="37"/>
      <c r="H12" s="38">
        <f t="shared" si="1"/>
        <v>1</v>
      </c>
      <c r="I12" s="37"/>
      <c r="J12" s="38">
        <f t="shared" si="2"/>
        <v>1</v>
      </c>
      <c r="K12" s="37"/>
      <c r="L12" s="38">
        <f t="shared" si="3"/>
        <v>5</v>
      </c>
      <c r="M12" s="37"/>
      <c r="N12" s="38">
        <f t="shared" si="4"/>
        <v>1</v>
      </c>
      <c r="O12" s="37"/>
      <c r="P12" s="38">
        <f t="shared" si="5"/>
        <v>1</v>
      </c>
      <c r="Q12" s="29">
        <f t="shared" si="6"/>
        <v>1.6666666666666667</v>
      </c>
    </row>
    <row r="13" spans="2:17" ht="24.75" customHeight="1">
      <c r="B13" s="14" t="s">
        <v>9</v>
      </c>
      <c r="C13" s="35"/>
      <c r="D13" s="36"/>
      <c r="E13" s="37"/>
      <c r="F13" s="38">
        <f t="shared" si="0"/>
        <v>1</v>
      </c>
      <c r="G13" s="37"/>
      <c r="H13" s="38">
        <f t="shared" si="1"/>
        <v>1</v>
      </c>
      <c r="I13" s="37"/>
      <c r="J13" s="38">
        <f t="shared" si="2"/>
        <v>1</v>
      </c>
      <c r="K13" s="37"/>
      <c r="L13" s="38">
        <f t="shared" si="3"/>
        <v>5</v>
      </c>
      <c r="M13" s="37"/>
      <c r="N13" s="38">
        <f t="shared" si="4"/>
        <v>1</v>
      </c>
      <c r="O13" s="37"/>
      <c r="P13" s="38">
        <f t="shared" si="5"/>
        <v>1</v>
      </c>
      <c r="Q13" s="29">
        <f t="shared" si="6"/>
        <v>1.6666666666666667</v>
      </c>
    </row>
    <row r="14" spans="2:17" ht="24.75" customHeight="1">
      <c r="B14" s="14" t="s">
        <v>10</v>
      </c>
      <c r="C14" s="35"/>
      <c r="D14" s="36"/>
      <c r="E14" s="37"/>
      <c r="F14" s="38">
        <f t="shared" si="0"/>
        <v>1</v>
      </c>
      <c r="G14" s="37"/>
      <c r="H14" s="38">
        <f t="shared" si="1"/>
        <v>1</v>
      </c>
      <c r="I14" s="37"/>
      <c r="J14" s="38">
        <f t="shared" si="2"/>
        <v>1</v>
      </c>
      <c r="K14" s="37"/>
      <c r="L14" s="38">
        <f t="shared" si="3"/>
        <v>5</v>
      </c>
      <c r="M14" s="37"/>
      <c r="N14" s="38">
        <f t="shared" si="4"/>
        <v>1</v>
      </c>
      <c r="O14" s="37"/>
      <c r="P14" s="38">
        <f t="shared" si="5"/>
        <v>1</v>
      </c>
      <c r="Q14" s="29">
        <f t="shared" si="6"/>
        <v>1.6666666666666667</v>
      </c>
    </row>
    <row r="15" spans="2:17" ht="24.75" customHeight="1">
      <c r="B15" s="14" t="s">
        <v>11</v>
      </c>
      <c r="C15" s="35"/>
      <c r="D15" s="36"/>
      <c r="E15" s="37"/>
      <c r="F15" s="38">
        <f t="shared" si="0"/>
        <v>1</v>
      </c>
      <c r="G15" s="37"/>
      <c r="H15" s="38">
        <f t="shared" si="1"/>
        <v>1</v>
      </c>
      <c r="I15" s="37"/>
      <c r="J15" s="38">
        <f t="shared" si="2"/>
        <v>1</v>
      </c>
      <c r="K15" s="37"/>
      <c r="L15" s="38">
        <f t="shared" si="3"/>
        <v>5</v>
      </c>
      <c r="M15" s="37"/>
      <c r="N15" s="38">
        <f t="shared" si="4"/>
        <v>1</v>
      </c>
      <c r="O15" s="37"/>
      <c r="P15" s="38">
        <f t="shared" si="5"/>
        <v>1</v>
      </c>
      <c r="Q15" s="29">
        <f t="shared" si="6"/>
        <v>1.6666666666666667</v>
      </c>
    </row>
    <row r="16" spans="2:17" ht="24.75" customHeight="1">
      <c r="B16" s="14" t="s">
        <v>12</v>
      </c>
      <c r="C16" s="35"/>
      <c r="D16" s="36"/>
      <c r="E16" s="37"/>
      <c r="F16" s="38">
        <f t="shared" si="0"/>
        <v>1</v>
      </c>
      <c r="G16" s="37"/>
      <c r="H16" s="38">
        <f t="shared" si="1"/>
        <v>1</v>
      </c>
      <c r="I16" s="37"/>
      <c r="J16" s="38">
        <f t="shared" si="2"/>
        <v>1</v>
      </c>
      <c r="K16" s="37"/>
      <c r="L16" s="38">
        <f t="shared" si="3"/>
        <v>5</v>
      </c>
      <c r="M16" s="37"/>
      <c r="N16" s="38">
        <f t="shared" si="4"/>
        <v>1</v>
      </c>
      <c r="O16" s="37"/>
      <c r="P16" s="38">
        <f t="shared" si="5"/>
        <v>1</v>
      </c>
      <c r="Q16" s="29">
        <f t="shared" si="6"/>
        <v>1.6666666666666667</v>
      </c>
    </row>
    <row r="17" spans="2:17" ht="24.75" customHeight="1">
      <c r="B17" s="14" t="s">
        <v>13</v>
      </c>
      <c r="C17" s="35"/>
      <c r="D17" s="36"/>
      <c r="E17" s="37"/>
      <c r="F17" s="38">
        <f t="shared" si="0"/>
        <v>1</v>
      </c>
      <c r="G17" s="37"/>
      <c r="H17" s="38">
        <f t="shared" si="1"/>
        <v>1</v>
      </c>
      <c r="I17" s="37"/>
      <c r="J17" s="38">
        <f t="shared" si="2"/>
        <v>1</v>
      </c>
      <c r="K17" s="37"/>
      <c r="L17" s="38">
        <f t="shared" si="3"/>
        <v>5</v>
      </c>
      <c r="M17" s="37"/>
      <c r="N17" s="38">
        <f t="shared" si="4"/>
        <v>1</v>
      </c>
      <c r="O17" s="37"/>
      <c r="P17" s="38">
        <f t="shared" si="5"/>
        <v>1</v>
      </c>
      <c r="Q17" s="29">
        <f t="shared" si="6"/>
        <v>1.6666666666666667</v>
      </c>
    </row>
    <row r="18" spans="2:17" ht="24.75" customHeight="1">
      <c r="B18" s="14" t="s">
        <v>14</v>
      </c>
      <c r="C18" s="35"/>
      <c r="D18" s="36"/>
      <c r="E18" s="37"/>
      <c r="F18" s="38">
        <f t="shared" si="0"/>
        <v>1</v>
      </c>
      <c r="G18" s="37"/>
      <c r="H18" s="38">
        <f t="shared" si="1"/>
        <v>1</v>
      </c>
      <c r="I18" s="37"/>
      <c r="J18" s="38">
        <f t="shared" si="2"/>
        <v>1</v>
      </c>
      <c r="K18" s="37"/>
      <c r="L18" s="38">
        <f t="shared" si="3"/>
        <v>5</v>
      </c>
      <c r="M18" s="37"/>
      <c r="N18" s="38">
        <f t="shared" si="4"/>
        <v>1</v>
      </c>
      <c r="O18" s="37"/>
      <c r="P18" s="38">
        <f t="shared" si="5"/>
        <v>1</v>
      </c>
      <c r="Q18" s="29">
        <f t="shared" si="6"/>
        <v>1.6666666666666667</v>
      </c>
    </row>
    <row r="20" ht="15.75" thickBot="1"/>
    <row r="21" spans="4:17" ht="30" customHeight="1" thickBot="1">
      <c r="D21" s="19" t="s">
        <v>28</v>
      </c>
      <c r="E21" s="20" t="e">
        <f aca="true" t="shared" si="7" ref="E21:Q21">AVERAGE(E4:E18)</f>
        <v>#DIV/0!</v>
      </c>
      <c r="F21" s="22">
        <f t="shared" si="7"/>
        <v>1</v>
      </c>
      <c r="G21" s="21" t="e">
        <f t="shared" si="7"/>
        <v>#DIV/0!</v>
      </c>
      <c r="H21" s="22">
        <f t="shared" si="7"/>
        <v>1</v>
      </c>
      <c r="I21" s="21" t="e">
        <f t="shared" si="7"/>
        <v>#DIV/0!</v>
      </c>
      <c r="J21" s="22">
        <f t="shared" si="7"/>
        <v>1</v>
      </c>
      <c r="K21" s="21" t="e">
        <f t="shared" si="7"/>
        <v>#DIV/0!</v>
      </c>
      <c r="L21" s="22">
        <f t="shared" si="7"/>
        <v>5</v>
      </c>
      <c r="M21" s="21" t="e">
        <f t="shared" si="7"/>
        <v>#DIV/0!</v>
      </c>
      <c r="N21" s="22">
        <f t="shared" si="7"/>
        <v>1</v>
      </c>
      <c r="O21" s="21" t="e">
        <f t="shared" si="7"/>
        <v>#DIV/0!</v>
      </c>
      <c r="P21" s="23">
        <f t="shared" si="7"/>
        <v>1</v>
      </c>
      <c r="Q21" s="24">
        <f t="shared" si="7"/>
        <v>1.666666666666667</v>
      </c>
    </row>
    <row r="22" ht="15">
      <c r="D22" s="16"/>
    </row>
    <row r="25" ht="19.5">
      <c r="D25" s="31" t="s">
        <v>36</v>
      </c>
    </row>
    <row r="26" ht="15.75">
      <c r="D26" s="30" t="s">
        <v>37</v>
      </c>
    </row>
    <row r="27" ht="15.75">
      <c r="D27" s="30" t="s">
        <v>38</v>
      </c>
    </row>
    <row r="28" ht="15.75">
      <c r="D28" s="30" t="s">
        <v>39</v>
      </c>
    </row>
    <row r="29" ht="15.75">
      <c r="D29" s="30" t="s">
        <v>40</v>
      </c>
    </row>
    <row r="30" ht="15.75">
      <c r="D30" s="30" t="s">
        <v>41</v>
      </c>
    </row>
    <row r="33" ht="15.75">
      <c r="D33" s="40" t="s">
        <v>45</v>
      </c>
    </row>
  </sheetData>
  <sheetProtection/>
  <conditionalFormatting sqref="E4:E18">
    <cfRule type="cellIs" priority="11" dxfId="1" operator="greaterThanOrEqual" stopIfTrue="1">
      <formula>24</formula>
    </cfRule>
    <cfRule type="cellIs" priority="12" dxfId="0" operator="between" stopIfTrue="1">
      <formula>1</formula>
      <formula>15</formula>
    </cfRule>
  </conditionalFormatting>
  <conditionalFormatting sqref="G4:G18">
    <cfRule type="cellIs" priority="9" dxfId="1" operator="greaterThanOrEqual" stopIfTrue="1">
      <formula>175</formula>
    </cfRule>
    <cfRule type="cellIs" priority="10" dxfId="0" operator="between" stopIfTrue="1">
      <formula>1</formula>
      <formula>129</formula>
    </cfRule>
  </conditionalFormatting>
  <conditionalFormatting sqref="I4:I18">
    <cfRule type="cellIs" priority="7" dxfId="1" operator="greaterThanOrEqual" stopIfTrue="1">
      <formula>49</formula>
    </cfRule>
    <cfRule type="cellIs" priority="8" dxfId="0" operator="between" stopIfTrue="1">
      <formula>1</formula>
      <formula>33</formula>
    </cfRule>
  </conditionalFormatting>
  <conditionalFormatting sqref="K4:K18">
    <cfRule type="cellIs" priority="5" dxfId="1" operator="between" stopIfTrue="1">
      <formula>1</formula>
      <formula>20.4</formula>
    </cfRule>
    <cfRule type="cellIs" priority="6" dxfId="0" operator="greaterThanOrEqual" stopIfTrue="1">
      <formula>28.1</formula>
    </cfRule>
  </conditionalFormatting>
  <conditionalFormatting sqref="M4:M18">
    <cfRule type="cellIs" priority="3" dxfId="1" operator="greaterThanOrEqual" stopIfTrue="1">
      <formula>52</formula>
    </cfRule>
    <cfRule type="cellIs" priority="4" dxfId="0" operator="between" stopIfTrue="1">
      <formula>1</formula>
      <formula>16</formula>
    </cfRule>
  </conditionalFormatting>
  <conditionalFormatting sqref="O4:O18">
    <cfRule type="cellIs" priority="1" dxfId="1" operator="greaterThanOrEqual" stopIfTrue="1">
      <formula>37</formula>
    </cfRule>
    <cfRule type="cellIs" priority="2" dxfId="0" operator="between" stopIfTrue="1">
      <formula>1</formula>
      <formula>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2"/>
  <sheetViews>
    <sheetView zoomScale="80" zoomScaleNormal="80" zoomScalePageLayoutView="0" workbookViewId="0" topLeftCell="A1">
      <selection activeCell="P4" sqref="P4"/>
    </sheetView>
  </sheetViews>
  <sheetFormatPr defaultColWidth="9.140625" defaultRowHeight="15"/>
  <cols>
    <col min="1" max="1" width="3.7109375" style="0" customWidth="1"/>
    <col min="2" max="2" width="7.28125" style="0" customWidth="1"/>
    <col min="3" max="3" width="17.7109375" style="0" customWidth="1"/>
    <col min="4" max="4" width="28.421875" style="0" bestFit="1" customWidth="1"/>
    <col min="5" max="5" width="12.140625" style="0" customWidth="1"/>
    <col min="6" max="6" width="10.57421875" style="0" customWidth="1"/>
    <col min="7" max="7" width="10.7109375" style="0" customWidth="1"/>
    <col min="8" max="8" width="10.28125" style="0" customWidth="1"/>
    <col min="9" max="9" width="14.28125" style="0" customWidth="1"/>
    <col min="10" max="10" width="10.57421875" style="0" customWidth="1"/>
    <col min="11" max="11" width="12.57421875" style="0" customWidth="1"/>
    <col min="12" max="12" width="11.140625" style="0" customWidth="1"/>
    <col min="13" max="13" width="12.57421875" style="0" customWidth="1"/>
    <col min="14" max="14" width="10.8515625" style="0" customWidth="1"/>
    <col min="15" max="15" width="14.7109375" style="0" customWidth="1"/>
    <col min="16" max="16" width="11.00390625" style="0" customWidth="1"/>
    <col min="17" max="17" width="26.57421875" style="0" bestFit="1" customWidth="1"/>
  </cols>
  <sheetData>
    <row r="2" ht="15.75" thickBot="1"/>
    <row r="3" spans="2:17" s="7" customFormat="1" ht="48" customHeight="1" thickBot="1">
      <c r="B3" s="3" t="s">
        <v>23</v>
      </c>
      <c r="C3" s="1" t="s">
        <v>16</v>
      </c>
      <c r="D3" s="1" t="s">
        <v>17</v>
      </c>
      <c r="E3" s="2" t="s">
        <v>30</v>
      </c>
      <c r="F3" s="11" t="s">
        <v>15</v>
      </c>
      <c r="G3" s="2" t="s">
        <v>31</v>
      </c>
      <c r="H3" s="11" t="s">
        <v>15</v>
      </c>
      <c r="I3" s="2" t="s">
        <v>32</v>
      </c>
      <c r="J3" s="11" t="s">
        <v>15</v>
      </c>
      <c r="K3" s="2" t="s">
        <v>33</v>
      </c>
      <c r="L3" s="11" t="s">
        <v>15</v>
      </c>
      <c r="M3" s="2" t="s">
        <v>34</v>
      </c>
      <c r="N3" s="11" t="s">
        <v>15</v>
      </c>
      <c r="O3" s="2" t="s">
        <v>35</v>
      </c>
      <c r="P3" s="12" t="s">
        <v>15</v>
      </c>
      <c r="Q3" s="17" t="s">
        <v>26</v>
      </c>
    </row>
    <row r="4" spans="2:17" ht="24.75" customHeight="1">
      <c r="B4" s="15" t="s">
        <v>0</v>
      </c>
      <c r="C4" s="32"/>
      <c r="D4" s="33"/>
      <c r="E4" s="34"/>
      <c r="F4" s="39">
        <f>IF(E4&lt;16,1,IF(E4&lt;20,2,IF(E4&lt;22,3,IF(E4&lt;24,4,IF(E4=24,5,IF(E4&gt;24,5))))))</f>
        <v>1</v>
      </c>
      <c r="G4" s="34"/>
      <c r="H4" s="39">
        <f>IF(G4&lt;130,1,IF(G4&lt;140,2,IF(G4&lt;150,3,IF(G4&lt;160,4,IF(G4=160,5,IF(G4&gt;H5160,5))))))</f>
        <v>1</v>
      </c>
      <c r="I4" s="34"/>
      <c r="J4" s="39">
        <f>IF(I4&lt;44,1,IF(I4&lt;49,2,IF(I4&lt;54,3,IF(I4&lt;59,4,IF(I4=59,5,IF(I4&gt;59,5))))))</f>
        <v>1</v>
      </c>
      <c r="K4" s="34"/>
      <c r="L4" s="39">
        <f>IF(K4&gt;30,1,IF(K4&gt;26.4,2,IF(K4&gt;24.4,3,IF(K4&gt;22.4,4,IF(K4=22.4,5,IF(K4&lt;22.4,5))))))</f>
        <v>5</v>
      </c>
      <c r="M4" s="34"/>
      <c r="N4" s="39">
        <f>IF(M4&lt;10,1,IF(M4&lt;19,2,IF(M4&lt;29,3,IF(M4&lt;39,4,IF(M4=39,5,IF(M4&gt;39,5))))))</f>
        <v>1</v>
      </c>
      <c r="O4" s="34"/>
      <c r="P4" s="39">
        <f>IF(O4&lt;19,1,IF(O4&lt;23,2,IF(O4&lt;28,3,IF(O4&lt;33,4,IF(O4=33,5,IF(O4&gt;33,5))))))</f>
        <v>1</v>
      </c>
      <c r="Q4" s="18">
        <f>AVERAGE(F4,H4,J4,L4,N4,P4)</f>
        <v>1.6666666666666667</v>
      </c>
    </row>
    <row r="5" spans="2:17" ht="24.75" customHeight="1">
      <c r="B5" s="15" t="s">
        <v>1</v>
      </c>
      <c r="C5" s="35"/>
      <c r="D5" s="36"/>
      <c r="E5" s="37"/>
      <c r="F5" s="39">
        <f aca="true" t="shared" si="0" ref="F5:F18">IF(E5&lt;16,1,IF(E5&lt;20,2,IF(E5&lt;22,3,IF(E5&lt;24,4,IF(E5=24,5,IF(E5&gt;24,5))))))</f>
        <v>1</v>
      </c>
      <c r="G5" s="37"/>
      <c r="H5" s="39">
        <f aca="true" t="shared" si="1" ref="H5:H18">IF(G5&lt;130,1,IF(G5&lt;140,2,IF(G5&lt;150,3,IF(G5&lt;160,4,IF(G5=160,5,IF(G5&gt;H5161,5))))))</f>
        <v>1</v>
      </c>
      <c r="I5" s="37"/>
      <c r="J5" s="39">
        <f aca="true" t="shared" si="2" ref="J5:J18">IF(I5&lt;44,1,IF(I5&lt;49,2,IF(I5&lt;54,3,IF(I5&lt;59,4,IF(I5=59,5,IF(I5&gt;59,5))))))</f>
        <v>1</v>
      </c>
      <c r="K5" s="37"/>
      <c r="L5" s="39">
        <f aca="true" t="shared" si="3" ref="L5:L18">IF(K5&gt;30,1,IF(K5&gt;26.4,2,IF(K5&gt;24.4,3,IF(K5&gt;22.4,4,IF(K5=22.4,5,IF(K5&lt;22.4,5))))))</f>
        <v>5</v>
      </c>
      <c r="M5" s="37"/>
      <c r="N5" s="39">
        <f aca="true" t="shared" si="4" ref="N5:N18">IF(M5&lt;10,1,IF(M5&lt;19,2,IF(M5&lt;29,3,IF(M5&lt;39,4,IF(M5=39,5,IF(M5&gt;39,5))))))</f>
        <v>1</v>
      </c>
      <c r="O5" s="37"/>
      <c r="P5" s="39">
        <f aca="true" t="shared" si="5" ref="P5:P18">IF(O5&lt;19,1,IF(O5&lt;23,2,IF(O5&lt;28,3,IF(O5&lt;33,4,IF(O5=33,5,IF(O5&gt;33,5))))))</f>
        <v>1</v>
      </c>
      <c r="Q5" s="18">
        <f>AVERAGE(F5,H5,J5,L5,N5,P5)</f>
        <v>1.6666666666666667</v>
      </c>
    </row>
    <row r="6" spans="2:17" ht="24.75" customHeight="1">
      <c r="B6" s="15" t="s">
        <v>2</v>
      </c>
      <c r="C6" s="35"/>
      <c r="D6" s="36"/>
      <c r="E6" s="37"/>
      <c r="F6" s="39">
        <f t="shared" si="0"/>
        <v>1</v>
      </c>
      <c r="G6" s="37"/>
      <c r="H6" s="39">
        <f t="shared" si="1"/>
        <v>1</v>
      </c>
      <c r="I6" s="37"/>
      <c r="J6" s="39">
        <f t="shared" si="2"/>
        <v>1</v>
      </c>
      <c r="K6" s="37"/>
      <c r="L6" s="39">
        <f t="shared" si="3"/>
        <v>5</v>
      </c>
      <c r="M6" s="37"/>
      <c r="N6" s="39">
        <f t="shared" si="4"/>
        <v>1</v>
      </c>
      <c r="O6" s="37"/>
      <c r="P6" s="39">
        <f t="shared" si="5"/>
        <v>1</v>
      </c>
      <c r="Q6" s="18">
        <f aca="true" t="shared" si="6" ref="Q6:Q18">AVERAGE(F6,H6,J6,L6,N6,P6)</f>
        <v>1.6666666666666667</v>
      </c>
    </row>
    <row r="7" spans="2:17" ht="24.75" customHeight="1">
      <c r="B7" s="15" t="s">
        <v>3</v>
      </c>
      <c r="C7" s="35"/>
      <c r="D7" s="36"/>
      <c r="E7" s="37"/>
      <c r="F7" s="39">
        <f t="shared" si="0"/>
        <v>1</v>
      </c>
      <c r="G7" s="37"/>
      <c r="H7" s="39">
        <f t="shared" si="1"/>
        <v>1</v>
      </c>
      <c r="I7" s="37"/>
      <c r="J7" s="39">
        <f t="shared" si="2"/>
        <v>1</v>
      </c>
      <c r="K7" s="37"/>
      <c r="L7" s="39">
        <f t="shared" si="3"/>
        <v>5</v>
      </c>
      <c r="M7" s="37"/>
      <c r="N7" s="39">
        <f t="shared" si="4"/>
        <v>1</v>
      </c>
      <c r="O7" s="37"/>
      <c r="P7" s="39">
        <f t="shared" si="5"/>
        <v>1</v>
      </c>
      <c r="Q7" s="18">
        <f t="shared" si="6"/>
        <v>1.6666666666666667</v>
      </c>
    </row>
    <row r="8" spans="2:17" ht="24.75" customHeight="1">
      <c r="B8" s="15" t="s">
        <v>4</v>
      </c>
      <c r="C8" s="35"/>
      <c r="D8" s="36"/>
      <c r="E8" s="37"/>
      <c r="F8" s="39">
        <f t="shared" si="0"/>
        <v>1</v>
      </c>
      <c r="G8" s="37"/>
      <c r="H8" s="39">
        <f t="shared" si="1"/>
        <v>1</v>
      </c>
      <c r="I8" s="37"/>
      <c r="J8" s="39">
        <f t="shared" si="2"/>
        <v>1</v>
      </c>
      <c r="K8" s="37"/>
      <c r="L8" s="39">
        <f t="shared" si="3"/>
        <v>5</v>
      </c>
      <c r="M8" s="37"/>
      <c r="N8" s="39">
        <f t="shared" si="4"/>
        <v>1</v>
      </c>
      <c r="O8" s="37"/>
      <c r="P8" s="39">
        <f t="shared" si="5"/>
        <v>1</v>
      </c>
      <c r="Q8" s="18">
        <f t="shared" si="6"/>
        <v>1.6666666666666667</v>
      </c>
    </row>
    <row r="9" spans="2:17" ht="24.75" customHeight="1">
      <c r="B9" s="15" t="s">
        <v>5</v>
      </c>
      <c r="C9" s="35"/>
      <c r="D9" s="36"/>
      <c r="E9" s="37"/>
      <c r="F9" s="39">
        <f t="shared" si="0"/>
        <v>1</v>
      </c>
      <c r="G9" s="37"/>
      <c r="H9" s="39">
        <f t="shared" si="1"/>
        <v>1</v>
      </c>
      <c r="I9" s="37"/>
      <c r="J9" s="39">
        <f t="shared" si="2"/>
        <v>1</v>
      </c>
      <c r="K9" s="37"/>
      <c r="L9" s="39">
        <f t="shared" si="3"/>
        <v>5</v>
      </c>
      <c r="M9" s="37"/>
      <c r="N9" s="39">
        <f t="shared" si="4"/>
        <v>1</v>
      </c>
      <c r="O9" s="37"/>
      <c r="P9" s="39">
        <f t="shared" si="5"/>
        <v>1</v>
      </c>
      <c r="Q9" s="18">
        <f t="shared" si="6"/>
        <v>1.6666666666666667</v>
      </c>
    </row>
    <row r="10" spans="2:17" ht="24.75" customHeight="1">
      <c r="B10" s="15" t="s">
        <v>6</v>
      </c>
      <c r="C10" s="35"/>
      <c r="D10" s="36"/>
      <c r="E10" s="37"/>
      <c r="F10" s="39">
        <f t="shared" si="0"/>
        <v>1</v>
      </c>
      <c r="G10" s="37"/>
      <c r="H10" s="39">
        <f t="shared" si="1"/>
        <v>1</v>
      </c>
      <c r="I10" s="37"/>
      <c r="J10" s="39">
        <f t="shared" si="2"/>
        <v>1</v>
      </c>
      <c r="K10" s="37"/>
      <c r="L10" s="39">
        <f t="shared" si="3"/>
        <v>5</v>
      </c>
      <c r="M10" s="37"/>
      <c r="N10" s="39">
        <f t="shared" si="4"/>
        <v>1</v>
      </c>
      <c r="O10" s="37"/>
      <c r="P10" s="39">
        <f t="shared" si="5"/>
        <v>1</v>
      </c>
      <c r="Q10" s="18">
        <f t="shared" si="6"/>
        <v>1.6666666666666667</v>
      </c>
    </row>
    <row r="11" spans="2:17" ht="24.75" customHeight="1">
      <c r="B11" s="15" t="s">
        <v>7</v>
      </c>
      <c r="C11" s="35"/>
      <c r="D11" s="36"/>
      <c r="E11" s="37"/>
      <c r="F11" s="39">
        <f t="shared" si="0"/>
        <v>1</v>
      </c>
      <c r="G11" s="37"/>
      <c r="H11" s="39">
        <f t="shared" si="1"/>
        <v>1</v>
      </c>
      <c r="I11" s="37"/>
      <c r="J11" s="39">
        <f t="shared" si="2"/>
        <v>1</v>
      </c>
      <c r="K11" s="37"/>
      <c r="L11" s="39">
        <f t="shared" si="3"/>
        <v>5</v>
      </c>
      <c r="M11" s="37"/>
      <c r="N11" s="39">
        <f t="shared" si="4"/>
        <v>1</v>
      </c>
      <c r="O11" s="37"/>
      <c r="P11" s="39">
        <f t="shared" si="5"/>
        <v>1</v>
      </c>
      <c r="Q11" s="18">
        <f t="shared" si="6"/>
        <v>1.6666666666666667</v>
      </c>
    </row>
    <row r="12" spans="2:17" ht="24.75" customHeight="1">
      <c r="B12" s="15" t="s">
        <v>8</v>
      </c>
      <c r="C12" s="35"/>
      <c r="D12" s="36"/>
      <c r="E12" s="37"/>
      <c r="F12" s="39">
        <f t="shared" si="0"/>
        <v>1</v>
      </c>
      <c r="G12" s="37"/>
      <c r="H12" s="39">
        <f t="shared" si="1"/>
        <v>1</v>
      </c>
      <c r="I12" s="37"/>
      <c r="J12" s="39">
        <f t="shared" si="2"/>
        <v>1</v>
      </c>
      <c r="K12" s="37"/>
      <c r="L12" s="39">
        <f t="shared" si="3"/>
        <v>5</v>
      </c>
      <c r="M12" s="37"/>
      <c r="N12" s="39">
        <f t="shared" si="4"/>
        <v>1</v>
      </c>
      <c r="O12" s="37"/>
      <c r="P12" s="39">
        <f t="shared" si="5"/>
        <v>1</v>
      </c>
      <c r="Q12" s="18">
        <f t="shared" si="6"/>
        <v>1.6666666666666667</v>
      </c>
    </row>
    <row r="13" spans="2:17" ht="24.75" customHeight="1">
      <c r="B13" s="15" t="s">
        <v>9</v>
      </c>
      <c r="C13" s="35"/>
      <c r="D13" s="36"/>
      <c r="E13" s="37"/>
      <c r="F13" s="39">
        <f t="shared" si="0"/>
        <v>1</v>
      </c>
      <c r="G13" s="37"/>
      <c r="H13" s="39">
        <f t="shared" si="1"/>
        <v>1</v>
      </c>
      <c r="I13" s="37"/>
      <c r="J13" s="39">
        <f t="shared" si="2"/>
        <v>1</v>
      </c>
      <c r="K13" s="37"/>
      <c r="L13" s="39">
        <f t="shared" si="3"/>
        <v>5</v>
      </c>
      <c r="M13" s="37"/>
      <c r="N13" s="39">
        <f t="shared" si="4"/>
        <v>1</v>
      </c>
      <c r="O13" s="37"/>
      <c r="P13" s="39">
        <f t="shared" si="5"/>
        <v>1</v>
      </c>
      <c r="Q13" s="18">
        <f t="shared" si="6"/>
        <v>1.6666666666666667</v>
      </c>
    </row>
    <row r="14" spans="2:17" ht="24.75" customHeight="1">
      <c r="B14" s="15" t="s">
        <v>10</v>
      </c>
      <c r="C14" s="35"/>
      <c r="D14" s="36"/>
      <c r="E14" s="37"/>
      <c r="F14" s="39">
        <f t="shared" si="0"/>
        <v>1</v>
      </c>
      <c r="G14" s="37"/>
      <c r="H14" s="39">
        <f t="shared" si="1"/>
        <v>1</v>
      </c>
      <c r="I14" s="37"/>
      <c r="J14" s="39">
        <f t="shared" si="2"/>
        <v>1</v>
      </c>
      <c r="K14" s="37"/>
      <c r="L14" s="39">
        <f t="shared" si="3"/>
        <v>5</v>
      </c>
      <c r="M14" s="37"/>
      <c r="N14" s="39">
        <f t="shared" si="4"/>
        <v>1</v>
      </c>
      <c r="O14" s="37"/>
      <c r="P14" s="39">
        <f t="shared" si="5"/>
        <v>1</v>
      </c>
      <c r="Q14" s="18">
        <f t="shared" si="6"/>
        <v>1.6666666666666667</v>
      </c>
    </row>
    <row r="15" spans="2:17" ht="24.75" customHeight="1">
      <c r="B15" s="15" t="s">
        <v>11</v>
      </c>
      <c r="C15" s="35"/>
      <c r="D15" s="36"/>
      <c r="E15" s="37"/>
      <c r="F15" s="39">
        <f t="shared" si="0"/>
        <v>1</v>
      </c>
      <c r="G15" s="37"/>
      <c r="H15" s="39">
        <f t="shared" si="1"/>
        <v>1</v>
      </c>
      <c r="I15" s="37"/>
      <c r="J15" s="39">
        <f t="shared" si="2"/>
        <v>1</v>
      </c>
      <c r="K15" s="37"/>
      <c r="L15" s="39">
        <f t="shared" si="3"/>
        <v>5</v>
      </c>
      <c r="M15" s="37"/>
      <c r="N15" s="39">
        <f t="shared" si="4"/>
        <v>1</v>
      </c>
      <c r="O15" s="37"/>
      <c r="P15" s="39">
        <f t="shared" si="5"/>
        <v>1</v>
      </c>
      <c r="Q15" s="18">
        <f t="shared" si="6"/>
        <v>1.6666666666666667</v>
      </c>
    </row>
    <row r="16" spans="2:17" ht="24.75" customHeight="1">
      <c r="B16" s="15" t="s">
        <v>12</v>
      </c>
      <c r="C16" s="35"/>
      <c r="D16" s="36"/>
      <c r="E16" s="37"/>
      <c r="F16" s="39">
        <f t="shared" si="0"/>
        <v>1</v>
      </c>
      <c r="G16" s="37"/>
      <c r="H16" s="39">
        <f t="shared" si="1"/>
        <v>1</v>
      </c>
      <c r="I16" s="37"/>
      <c r="J16" s="39">
        <f t="shared" si="2"/>
        <v>1</v>
      </c>
      <c r="K16" s="37"/>
      <c r="L16" s="39">
        <f t="shared" si="3"/>
        <v>5</v>
      </c>
      <c r="M16" s="37"/>
      <c r="N16" s="39">
        <f t="shared" si="4"/>
        <v>1</v>
      </c>
      <c r="O16" s="37"/>
      <c r="P16" s="39">
        <f t="shared" si="5"/>
        <v>1</v>
      </c>
      <c r="Q16" s="18">
        <f t="shared" si="6"/>
        <v>1.6666666666666667</v>
      </c>
    </row>
    <row r="17" spans="2:17" ht="24.75" customHeight="1">
      <c r="B17" s="15" t="s">
        <v>13</v>
      </c>
      <c r="C17" s="35"/>
      <c r="D17" s="36"/>
      <c r="E17" s="37"/>
      <c r="F17" s="39">
        <f t="shared" si="0"/>
        <v>1</v>
      </c>
      <c r="G17" s="37"/>
      <c r="H17" s="39">
        <f t="shared" si="1"/>
        <v>1</v>
      </c>
      <c r="I17" s="37"/>
      <c r="J17" s="39">
        <f t="shared" si="2"/>
        <v>1</v>
      </c>
      <c r="K17" s="37"/>
      <c r="L17" s="39">
        <f t="shared" si="3"/>
        <v>5</v>
      </c>
      <c r="M17" s="37"/>
      <c r="N17" s="39">
        <f t="shared" si="4"/>
        <v>1</v>
      </c>
      <c r="O17" s="37"/>
      <c r="P17" s="39">
        <f t="shared" si="5"/>
        <v>1</v>
      </c>
      <c r="Q17" s="18">
        <f t="shared" si="6"/>
        <v>1.6666666666666667</v>
      </c>
    </row>
    <row r="18" spans="2:17" ht="24.75" customHeight="1">
      <c r="B18" s="15" t="s">
        <v>14</v>
      </c>
      <c r="C18" s="35"/>
      <c r="D18" s="36"/>
      <c r="E18" s="37"/>
      <c r="F18" s="39">
        <f t="shared" si="0"/>
        <v>1</v>
      </c>
      <c r="G18" s="37"/>
      <c r="H18" s="39">
        <f t="shared" si="1"/>
        <v>1</v>
      </c>
      <c r="I18" s="37"/>
      <c r="J18" s="39">
        <f t="shared" si="2"/>
        <v>1</v>
      </c>
      <c r="K18" s="37"/>
      <c r="L18" s="39">
        <f t="shared" si="3"/>
        <v>5</v>
      </c>
      <c r="M18" s="37"/>
      <c r="N18" s="39">
        <f t="shared" si="4"/>
        <v>1</v>
      </c>
      <c r="O18" s="37"/>
      <c r="P18" s="39">
        <f t="shared" si="5"/>
        <v>1</v>
      </c>
      <c r="Q18" s="18">
        <f t="shared" si="6"/>
        <v>1.6666666666666667</v>
      </c>
    </row>
    <row r="19" ht="15">
      <c r="P19" s="13"/>
    </row>
    <row r="20" ht="15.75" thickBot="1"/>
    <row r="21" spans="4:17" ht="30" customHeight="1" thickBot="1">
      <c r="D21" s="26" t="s">
        <v>29</v>
      </c>
      <c r="E21" s="20" t="e">
        <f aca="true" t="shared" si="7" ref="E21:Q21">AVERAGE(E4:E18)</f>
        <v>#DIV/0!</v>
      </c>
      <c r="F21" s="25">
        <f t="shared" si="7"/>
        <v>1</v>
      </c>
      <c r="G21" s="20" t="e">
        <f t="shared" si="7"/>
        <v>#DIV/0!</v>
      </c>
      <c r="H21" s="25">
        <f t="shared" si="7"/>
        <v>1</v>
      </c>
      <c r="I21" s="20" t="e">
        <f t="shared" si="7"/>
        <v>#DIV/0!</v>
      </c>
      <c r="J21" s="25">
        <f t="shared" si="7"/>
        <v>1</v>
      </c>
      <c r="K21" s="20" t="e">
        <f t="shared" si="7"/>
        <v>#DIV/0!</v>
      </c>
      <c r="L21" s="25">
        <f t="shared" si="7"/>
        <v>5</v>
      </c>
      <c r="M21" s="20" t="e">
        <f t="shared" si="7"/>
        <v>#DIV/0!</v>
      </c>
      <c r="N21" s="25">
        <f t="shared" si="7"/>
        <v>1</v>
      </c>
      <c r="O21" s="20" t="e">
        <f t="shared" si="7"/>
        <v>#DIV/0!</v>
      </c>
      <c r="P21" s="25">
        <f t="shared" si="7"/>
        <v>1</v>
      </c>
      <c r="Q21" s="27">
        <f t="shared" si="7"/>
        <v>1.666666666666667</v>
      </c>
    </row>
    <row r="24" ht="19.5">
      <c r="D24" s="31" t="s">
        <v>36</v>
      </c>
    </row>
    <row r="25" ht="15.75">
      <c r="D25" s="30" t="s">
        <v>42</v>
      </c>
    </row>
    <row r="26" ht="15.75">
      <c r="D26" s="30" t="s">
        <v>43</v>
      </c>
    </row>
    <row r="27" ht="15.75">
      <c r="D27" s="30" t="s">
        <v>39</v>
      </c>
    </row>
    <row r="28" ht="15.75">
      <c r="D28" s="30" t="s">
        <v>40</v>
      </c>
    </row>
    <row r="29" ht="15.75">
      <c r="D29" s="30" t="s">
        <v>44</v>
      </c>
    </row>
    <row r="32" ht="15.75">
      <c r="D32" s="40" t="s">
        <v>45</v>
      </c>
    </row>
  </sheetData>
  <sheetProtection/>
  <conditionalFormatting sqref="E4:E18">
    <cfRule type="cellIs" priority="11" dxfId="1" operator="greaterThanOrEqual" stopIfTrue="1">
      <formula>24</formula>
    </cfRule>
    <cfRule type="cellIs" priority="12" dxfId="0" operator="between" stopIfTrue="1">
      <formula>1</formula>
      <formula>15</formula>
    </cfRule>
  </conditionalFormatting>
  <conditionalFormatting sqref="G4:G18">
    <cfRule type="cellIs" priority="9" dxfId="1" operator="greaterThanOrEqual" stopIfTrue="1">
      <formula>160</formula>
    </cfRule>
    <cfRule type="cellIs" priority="10" dxfId="0" operator="between" stopIfTrue="1">
      <formula>1</formula>
      <formula>129</formula>
    </cfRule>
  </conditionalFormatting>
  <conditionalFormatting sqref="I4:I18">
    <cfRule type="cellIs" priority="7" dxfId="1" operator="greaterThanOrEqual" stopIfTrue="1">
      <formula>59</formula>
    </cfRule>
    <cfRule type="cellIs" priority="8" dxfId="0" operator="between" stopIfTrue="1">
      <formula>1</formula>
      <formula>43</formula>
    </cfRule>
  </conditionalFormatting>
  <conditionalFormatting sqref="K4:K18">
    <cfRule type="cellIs" priority="5" dxfId="1" operator="between" stopIfTrue="1">
      <formula>1</formula>
      <formula>22.4</formula>
    </cfRule>
    <cfRule type="cellIs" priority="6" dxfId="0" operator="greaterThanOrEqual" stopIfTrue="1">
      <formula>30.1</formula>
    </cfRule>
  </conditionalFormatting>
  <conditionalFormatting sqref="M4:M18">
    <cfRule type="cellIs" priority="3" dxfId="1" operator="greaterThanOrEqual" stopIfTrue="1">
      <formula>39</formula>
    </cfRule>
    <cfRule type="cellIs" priority="4" dxfId="0" operator="between" stopIfTrue="1">
      <formula>1</formula>
      <formula>9</formula>
    </cfRule>
  </conditionalFormatting>
  <conditionalFormatting sqref="O4:O18">
    <cfRule type="cellIs" priority="1" dxfId="1" operator="greaterThanOrEqual" stopIfTrue="1">
      <formula>33</formula>
    </cfRule>
    <cfRule type="cellIs" priority="2" dxfId="0" operator="between" stopIfTrue="1">
      <formula>1</formula>
      <formula>18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ivasic</dc:creator>
  <cp:keywords/>
  <dc:description/>
  <cp:lastModifiedBy>Višnja</cp:lastModifiedBy>
  <dcterms:created xsi:type="dcterms:W3CDTF">2009-02-19T09:53:22Z</dcterms:created>
  <dcterms:modified xsi:type="dcterms:W3CDTF">2012-08-23T16:18:45Z</dcterms:modified>
  <cp:category/>
  <cp:version/>
  <cp:contentType/>
  <cp:contentStatus/>
</cp:coreProperties>
</file>